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hidePivotFieldList="1" defaultThemeVersion="166925"/>
  <mc:AlternateContent xmlns:mc="http://schemas.openxmlformats.org/markup-compatibility/2006">
    <mc:Choice Requires="x15">
      <x15ac:absPath xmlns:x15ac="http://schemas.microsoft.com/office/spreadsheetml/2010/11/ac" url="https://consejoces-my.sharepoint.com/personal/rhernandez_consejoces_onmicrosoft_com/Documents/CES 2026/4. UAIP/1. Informes Mensuales/Febrero/"/>
    </mc:Choice>
  </mc:AlternateContent>
  <xr:revisionPtr revIDLastSave="5" documentId="114_{ADB5DD1A-EF46-4952-B0EB-838BD4A538F5}" xr6:coauthVersionLast="47" xr6:coauthVersionMax="47" xr10:uidLastSave="{BA79EB70-CC06-4517-BA0A-28E376A27361}"/>
  <bookViews>
    <workbookView xWindow="84" yWindow="24" windowWidth="22956" windowHeight="13656" xr2:uid="{C441477D-5F9C-4590-BC62-D4E3CD35F962}"/>
  </bookViews>
  <sheets>
    <sheet name="Hoja2" sheetId="2" r:id="rId1"/>
  </sheets>
  <definedNames>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2" l="1"/>
  <c r="C25" i="2"/>
  <c r="C24" i="2"/>
  <c r="C34" i="2"/>
  <c r="C33" i="2"/>
  <c r="C32" i="2"/>
  <c r="C31" i="2"/>
  <c r="C30" i="2"/>
  <c r="C29" i="2"/>
  <c r="C26" i="2"/>
  <c r="C20" i="2"/>
  <c r="C19" i="2"/>
  <c r="C18" i="2"/>
  <c r="C15" i="2"/>
  <c r="C14" i="2"/>
  <c r="C13" i="2"/>
  <c r="C12" i="2"/>
  <c r="C11" i="2"/>
  <c r="C10" i="2"/>
  <c r="C9" i="2"/>
  <c r="C8" i="2"/>
  <c r="C16" i="2"/>
</calcChain>
</file>

<file path=xl/sharedStrings.xml><?xml version="1.0" encoding="utf-8"?>
<sst xmlns="http://schemas.openxmlformats.org/spreadsheetml/2006/main" count="107" uniqueCount="105">
  <si>
    <t>NIT</t>
  </si>
  <si>
    <t>NPG</t>
  </si>
  <si>
    <t>Descripción del concurso</t>
  </si>
  <si>
    <t>Monto publicado</t>
  </si>
  <si>
    <t>SISTEMAS DE SANITIZACION Y FRAGANCIAS AVANZADOS, SOCIEDAD ANONIMA</t>
  </si>
  <si>
    <t>COPYPLOT, SOCIEDAD ANÓNIMA</t>
  </si>
  <si>
    <t>Nombre del Proveedor</t>
  </si>
  <si>
    <t>Monto Total
Adjudicaciones</t>
  </si>
  <si>
    <t>INSTITUCIÓN COMPRADORA:</t>
  </si>
  <si>
    <t>CONSEJO ECONÓMICO Y SOCIAL DE GUATEMALA</t>
  </si>
  <si>
    <t>96683503</t>
  </si>
  <si>
    <t>112138322</t>
  </si>
  <si>
    <t>101223579</t>
  </si>
  <si>
    <t>SOMOS TU EQUIPO, SOCIEDAD ANONIMA</t>
  </si>
  <si>
    <t>4851498</t>
  </si>
  <si>
    <t>LIBRERIA E IMPRENTA VIVIAN SOCIEDAD ANONIMA</t>
  </si>
  <si>
    <t>77213408</t>
  </si>
  <si>
    <t>REDES HIBRIDAS, SOCIEDAD ANONIMA</t>
  </si>
  <si>
    <t>16902009</t>
  </si>
  <si>
    <t>EL ANFITRION SOCIEDAD ANONIMA</t>
  </si>
  <si>
    <t>104230754</t>
  </si>
  <si>
    <t>TOC,ORDOÑEZ,,AROLDO,CALIXTO</t>
  </si>
  <si>
    <t>107734435</t>
  </si>
  <si>
    <t>EL PEPIÁN, SOCIEDAD ANÓNIMA</t>
  </si>
  <si>
    <t>110640349</t>
  </si>
  <si>
    <t>COMERCIALIZADORA DE VEHICULOS Y LEASING - SOCIEDAD ANÓNIMA</t>
  </si>
  <si>
    <t>11945060</t>
  </si>
  <si>
    <t>DAVILA,CABRERA,,LUIS,ESTUARDO</t>
  </si>
  <si>
    <t>1805420K</t>
  </si>
  <si>
    <t>ALVAREZ,CASTAÑEDA,,ANDRES,</t>
  </si>
  <si>
    <t>25008226</t>
  </si>
  <si>
    <t>PEREZ,ORTIZ,,LUIS,ALFONSO</t>
  </si>
  <si>
    <t>26281805</t>
  </si>
  <si>
    <t>E BUSINESS-CENTRAL AMERICA, SOCIEDAD ANONIMA</t>
  </si>
  <si>
    <t>26532476</t>
  </si>
  <si>
    <t>UNISUPER, SOCIEDAD ANONIMA</t>
  </si>
  <si>
    <t>28155106</t>
  </si>
  <si>
    <t>LA PANERIA SOCIEDAD ANONIMA</t>
  </si>
  <si>
    <t>4521587</t>
  </si>
  <si>
    <t>INDUSTRIA DE HAMBURGUESAS SOCIEDAD ANONIMA</t>
  </si>
  <si>
    <t>5863481</t>
  </si>
  <si>
    <t>HOTELES PRINCESS DE GUATEMALA, SOCIEDAD ANONIMA</t>
  </si>
  <si>
    <t>64973719</t>
  </si>
  <si>
    <t>HOTEL LONGARONE, SOCIEDAD ANONIMA</t>
  </si>
  <si>
    <t>68866925</t>
  </si>
  <si>
    <t>RAMIREZ,BATRES,,JESSICA,IVONNE</t>
  </si>
  <si>
    <t>733849</t>
  </si>
  <si>
    <t>PRENSA LIBRE, SOCIEDAD ANONIMA</t>
  </si>
  <si>
    <t>7378106</t>
  </si>
  <si>
    <t>OPERADORA DE TIENDAS, SOCIEDAD ANONIMA</t>
  </si>
  <si>
    <t>E577600354</t>
  </si>
  <si>
    <t>Servicio de purificador de agua WL100 en las oficinas centrales y anexas del Consejo Económico y Social de Guatemala, ubicado en Ave. Reforma 13-70 zona 9, edificio Real Reforma locales 6,7,12 y 14, correspondiente a febrero 2026</t>
  </si>
  <si>
    <t>E577897098</t>
  </si>
  <si>
    <t>Compra de insumos de limpieza que se utilizan en el mantenimiento de las instalaciones y mobiliario de las oficinas del CES</t>
  </si>
  <si>
    <t>E577443704</t>
  </si>
  <si>
    <t>Compra de alimentos (refacción) para servir en reunión de Comisión Permanente No. 03-2026 del 04 de febrero del 2026</t>
  </si>
  <si>
    <t>E578361752</t>
  </si>
  <si>
    <t>Servicio de arrendamiento de vehículo para el traslado del personal del Consejo Económico y Social de Guatemala con motivo de su participación en elTaller Regional de Socialización del Estudio Guatemala 2050. El servicio será requerido durante los días 17, 18, 19, 20 de febrero 2026, cubriendo los traslados desde las instalaciones del CES en zona 9 ciudad de Guatemala, hacia la sede del taller en el Hotel Longarone, Rio Hondo Zacapa Km. 126 Ruta al Atlántico, así como los desplazamientos internos necesarios durante la actividad y el retorno al punto de origen.</t>
  </si>
  <si>
    <t>E578447282</t>
  </si>
  <si>
    <t>Arrendamiento de 2 equipos de fotocopiado utilizados durante el mes de febrero del 2026, en oficinas centrales y anexas del CES</t>
  </si>
  <si>
    <t>E577487396</t>
  </si>
  <si>
    <t>Servicio de audiovisual para la Asamblea Ordinaria No. 01-2026 a celebrarse el día miércoles 28 de enero 2026, para que los consejeros e invitados puedan tener una mejor calidad auditiva y visual del material que se expondrá durante la asamblea que se transmitira de forma presencial y virtual</t>
  </si>
  <si>
    <t>E578007282</t>
  </si>
  <si>
    <t>Compra de alimentos (refacción) para la Reunión de Comisión Permanente No. 04-2026 el 11 de febrero del 2026</t>
  </si>
  <si>
    <t>E578709759</t>
  </si>
  <si>
    <t>Servicios de capacitación para el taller Regional de socialización del Estudio Guatemala 2050, se espera contar con participantes convocados de los tres sectores representados en el CES (empresarios, sindicalistas y cooperativistas) y Sector Público (municipalidades, delegados departamentales de instancias como MINECO, MIDES, MARN, SEGEPLAN etc.) en el Hotel Longarone, ubicado en el kilómetro 126.5 de la Carretera al Atlántico, municipio de Río Hondo, Zacapa, el 19 de febrero 2026.</t>
  </si>
  <si>
    <t>E578124246</t>
  </si>
  <si>
    <t>Servicio de reparación de clutch y servicio menor de la motocicleta HONDA placas M-062FNZ propiedad del CES, la cual es utilizada para traslado de documentos y comisiones asignadas por la institución</t>
  </si>
  <si>
    <t>E578339501</t>
  </si>
  <si>
    <t>Servicio de mantenimiento y reparación de freno trasero Motocicleta Yamaha M976KGY propiedad del CES, la cual es utilizada para traslado de documentos y comisiones asignadas por la institución</t>
  </si>
  <si>
    <t>E577906607</t>
  </si>
  <si>
    <t>Renovación de suscripción anual digital de medio escrito (prensa), para mantener al Consejo Económico y Social de Guatemala actualizado de eventos de ámbito económico, político y social que se dan en la región nacional e internacional del 28/02/2026 al 27/02/2027</t>
  </si>
  <si>
    <t>E578209497</t>
  </si>
  <si>
    <t>Compra de alimentos (refacción) para la realización del Primer Webinar en el marco de la Red CESISALC. "Diálogo social como motor para construir sociedades más equitativas y prósperas". Eje 1 del plan de trabajo: fortalecimiento de capacidades técnicas a parar de la experiencia ,aplicación y estudio de casos, teniendo como objetivo el fortalecimiento de capacidades técnicas el día 13 de febrero del 2026</t>
  </si>
  <si>
    <t>E577442724</t>
  </si>
  <si>
    <t>E578209004</t>
  </si>
  <si>
    <t>E578273128</t>
  </si>
  <si>
    <t>Compra de alimentos (refacción) para reunión de trabajo a realizar el día 13/02/25 para socializar actividades del primer semestre del año (Asambleas, Webinars, Comisiones Permanentes, talleres y evaluaciones), con la finalidad de mantener informados a los trabajadores y promover un mejor clima laboral con el personal y asesores del Consejo Económico y social de Guatemala</t>
  </si>
  <si>
    <t>E578711095</t>
  </si>
  <si>
    <t>Compra de alimentos para atender reunión institucional en conmemoración del aniversario del Consejo Económico y Social de Guatemala, dirigida al personal de la Institución; promoviendo el fortalecimiento institucional, integración y reconocimiento al compromiso laboral</t>
  </si>
  <si>
    <t>E578036908</t>
  </si>
  <si>
    <t>Compra de alimentos (desayunos) para la Reunión de trabajo enfocada en la sincronización operativa y logística de las próximas actividades, con el fin de coordinar los recursos y procesos técnicos necesarios para asegurar el cumplimiento del cronograma establecido.</t>
  </si>
  <si>
    <t>E578707144</t>
  </si>
  <si>
    <t>Compra de útiles de oficina para el uso del personal del Consejo Económico y Social de Guatemala, necesarios para el adecuado desarrollo de sus labores diarias y talleres regionales de socialización del documento Guatemala 2050</t>
  </si>
  <si>
    <t>E577234722</t>
  </si>
  <si>
    <t>Servicio de atención y alimentación para actividad de Asamblea Ordinaria No. 01-2026 del día miércoles 28 de enero 2026</t>
  </si>
  <si>
    <t>E577236245</t>
  </si>
  <si>
    <t>Servicio de atención y alimentación para reunión del Sector Empresarial, enfocada en el seguimiento de la agenda de trabajo sectorial el 28 de enero del 2026</t>
  </si>
  <si>
    <t>E577237349</t>
  </si>
  <si>
    <t>Servicio de atención y alimentación para reunión del Sector Cooperativista, enfocada en el seguimiento de la agenda de trabajo sectorial el 28 de enero del 2026</t>
  </si>
  <si>
    <t>E578448041</t>
  </si>
  <si>
    <t>Servicio de logística y alimentación para actividad de Taller regional de socialización del Estudio 2050, el cual se llevará acabo de forma presencial el 19 de febrero de 2026 en el Hotel Longarone ubicado en el Kilómetro 126.5 de la carretera al Atlántico, municipio de Río Hondo Zacapa.</t>
  </si>
  <si>
    <t>E578538954</t>
  </si>
  <si>
    <t>Compra de lapiceros Kibrit color beige, tamaño 14.2X1.1 cm., impresión a un color, una posición, técnica serigrafía del logo institucional, estos serán entregados en las Asambleas del CES y en los próximos talleres regionales de socialización del documento: Guatemala 2050</t>
  </si>
  <si>
    <t>E577903276</t>
  </si>
  <si>
    <t>Renovación de suscripción anual de medio escrito de alta circulación en el país, para mantener al Consejo Económico y Social de Guatemala actualizado de eventos de ámbito económico, político y social que se dan en la región nacional e internacional del 28/02/2026 al 27/02/2027</t>
  </si>
  <si>
    <t>E578340585</t>
  </si>
  <si>
    <t>Compra de tres bolsas de dulces para os Talleres Regionales de Socialización del Estudio Guatemala 2050.  Este requerimiento tiene como fin fortalecer la logística del evento y mejorar la atención brindada a los participantes durante las actividades.</t>
  </si>
  <si>
    <t>E578126230</t>
  </si>
  <si>
    <t>Servicio de Internet de fibra óptica durante el mes de febrero 2026, para las oficinas del Consejo Económico y Social de Guatemala</t>
  </si>
  <si>
    <t>E577664751</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</si>
  <si>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febrero 2026</t>
  </si>
  <si>
    <t>TOTAL MES DE FEBRERO 2026</t>
  </si>
  <si>
    <t>Periodo: Febrero 2026</t>
  </si>
  <si>
    <t>Decreto 36-2024: Ley del Presupuesto General de Ingresos y Egresos del Estado para el Ejercicio Fiscal dos mil veintiseis.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</si>
</sst>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quot;* #,##0.00_-;\-&quot;Q&quot;* #,##0.00_-;_-&quot;Q&quot;* &quot;-&quot;??_-;_-@_-"/>
    <numFmt numFmtId="164" formatCode="&quot; Q.&quot;#,##0.00;&quot; Q.&quot;\-#,##0.00;&quot; Q.&quot;#,##0.00;\@"/>
    <numFmt numFmtId="165" formatCode="&quot;Q&quot;#,##0.00"/>
  </numFmts>
  <fonts count="11" x14ac:knownFonts="1">
    <font>
      <sz val="11"/>
      <color theme="1"/>
      <name val="Calibri"/>
      <family val="2"/>
      <scheme val="minor"/>
    </font>
    <font>
      <sz val="11"/>
      <color theme="1"/>
      <name val="Calibri"/>
      <family val="2"/>
      <scheme val="minor"/>
    </font>
    <font>
      <sz val="11"/>
      <color indexed="8"/>
      <name val="Calibri"/>
      <family val="2"/>
      <scheme val="minor"/>
    </font>
    <font>
      <sz val="12"/>
      <color theme="1"/>
      <name val="Aptos"/>
      <family val="2"/>
    </font>
    <font>
      <b/>
      <sz val="12"/>
      <color theme="1"/>
      <name val="Aptos"/>
      <family val="2"/>
    </font>
    <font>
      <sz val="12"/>
      <color rgb="FF000000"/>
      <name val="Aptos"/>
      <family val="2"/>
    </font>
    <font>
      <b/>
      <sz val="12"/>
      <color rgb="FF000000"/>
      <name val="Aptos"/>
      <family val="2"/>
    </font>
    <font>
      <b/>
      <sz val="12"/>
      <name val="Aptos"/>
      <family val="2"/>
    </font>
    <font>
      <b/>
      <sz val="16"/>
      <color theme="1"/>
      <name val="Aptos"/>
      <family val="2"/>
    </font>
    <font>
      <b/>
      <sz val="11"/>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EC701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0" fontId="2" fillId="0" borderId="0"/>
  </cellStyleXfs>
  <cellXfs count="3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vertical="center" wrapText="1"/>
    </xf>
    <xf numFmtId="44" fontId="3" fillId="0" borderId="0" xfId="1" applyFont="1" applyAlignment="1">
      <alignment horizontal="center" vertical="center"/>
    </xf>
    <xf numFmtId="44" fontId="3" fillId="0" borderId="0" xfId="0" applyNumberFormat="1" applyFont="1" applyAlignment="1">
      <alignment horizontal="center" vertical="center"/>
    </xf>
    <xf numFmtId="0" fontId="1" fillId="0" borderId="1" xfId="2" applyFont="1" applyBorder="1" applyAlignment="1">
      <alignment horizontal="center" vertical="center"/>
    </xf>
    <xf numFmtId="0" fontId="1" fillId="0" borderId="1" xfId="2" applyFont="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0" fillId="0" borderId="1" xfId="0" applyBorder="1" applyAlignment="1">
      <alignment horizontal="center" vertical="center"/>
    </xf>
    <xf numFmtId="164" fontId="9" fillId="0" borderId="1" xfId="0" applyNumberFormat="1" applyFont="1" applyBorder="1" applyAlignment="1">
      <alignment horizontal="center" vertical="center"/>
    </xf>
    <xf numFmtId="165" fontId="4" fillId="0" borderId="0" xfId="1" applyNumberFormat="1" applyFont="1" applyAlignment="1">
      <alignment horizontal="center" vertical="center"/>
    </xf>
    <xf numFmtId="165" fontId="6" fillId="0" borderId="0" xfId="1" applyNumberFormat="1" applyFont="1" applyAlignment="1">
      <alignment horizontal="left" vertical="center"/>
    </xf>
    <xf numFmtId="165" fontId="7" fillId="2" borderId="1" xfId="1" applyNumberFormat="1" applyFont="1" applyFill="1" applyBorder="1" applyAlignment="1">
      <alignment horizontal="center" vertical="center" wrapText="1"/>
    </xf>
    <xf numFmtId="165" fontId="1" fillId="0" borderId="1" xfId="1" applyNumberFormat="1" applyFont="1" applyBorder="1" applyAlignment="1">
      <alignment horizontal="center" vertical="center"/>
    </xf>
    <xf numFmtId="165" fontId="8" fillId="0" borderId="2" xfId="1" applyNumberFormat="1" applyFont="1" applyBorder="1" applyAlignment="1">
      <alignment horizontal="center" vertical="center"/>
    </xf>
    <xf numFmtId="165" fontId="3" fillId="0" borderId="0" xfId="1" applyNumberFormat="1" applyFont="1" applyAlignment="1">
      <alignment horizontal="center" vertical="center"/>
    </xf>
    <xf numFmtId="0" fontId="3" fillId="0" borderId="0" xfId="0" applyFont="1" applyAlignment="1">
      <alignment horizontal="center"/>
    </xf>
    <xf numFmtId="0" fontId="10" fillId="0" borderId="1" xfId="0" applyFont="1" applyBorder="1" applyAlignment="1">
      <alignment horizontal="center" vertical="center" wrapText="1"/>
    </xf>
    <xf numFmtId="0" fontId="8" fillId="0" borderId="2"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165" fontId="1" fillId="0" borderId="3" xfId="1" applyNumberFormat="1" applyFont="1" applyBorder="1" applyAlignment="1">
      <alignment horizontal="center" vertical="center"/>
    </xf>
    <xf numFmtId="165" fontId="1" fillId="0" borderId="4" xfId="1" applyNumberFormat="1"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wrapText="1"/>
    </xf>
    <xf numFmtId="0" fontId="1" fillId="0" borderId="3" xfId="2" applyFont="1" applyBorder="1" applyAlignment="1">
      <alignment horizontal="center" vertical="center"/>
    </xf>
    <xf numFmtId="0" fontId="1" fillId="0" borderId="4" xfId="2" applyFont="1" applyBorder="1" applyAlignment="1">
      <alignment horizontal="center" vertical="center"/>
    </xf>
    <xf numFmtId="165" fontId="1" fillId="0" borderId="5" xfId="1" applyNumberFormat="1" applyFont="1" applyBorder="1" applyAlignment="1">
      <alignment horizontal="center" vertical="center"/>
    </xf>
    <xf numFmtId="0" fontId="1" fillId="0" borderId="5" xfId="2" applyFont="1" applyBorder="1" applyAlignment="1">
      <alignment horizontal="center" vertical="center" wrapText="1"/>
    </xf>
    <xf numFmtId="0" fontId="1" fillId="0" borderId="5" xfId="2" applyFont="1" applyBorder="1" applyAlignment="1">
      <alignment horizontal="center"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3</xdr:row>
      <xdr:rowOff>32113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01010" cy="626473"/>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6"/>
  <sheetViews>
    <sheetView tabSelected="1" topLeftCell="A28" zoomScaleNormal="100" workbookViewId="0">
      <selection activeCell="E35" sqref="E35"/>
    </sheetView>
  </sheetViews>
  <sheetFormatPr baseColWidth="10" defaultColWidth="11.44140625" defaultRowHeight="15.6" x14ac:dyDescent="0.3"/>
  <cols>
    <col min="1" max="1" width="12.6640625" style="1" customWidth="1"/>
    <col min="2" max="2" width="39.6640625" style="4" customWidth="1"/>
    <col min="3" max="3" width="21.33203125" style="19" customWidth="1"/>
    <col min="4" max="4" width="15" style="1" customWidth="1"/>
    <col min="5" max="5" width="16.33203125" style="5" customWidth="1"/>
    <col min="6" max="6" width="65.5546875" style="1" customWidth="1"/>
    <col min="7" max="19" width="11.44140625" style="1"/>
    <col min="20" max="20" width="13.44140625" style="1" customWidth="1"/>
    <col min="21" max="16384" width="11.44140625" style="1"/>
  </cols>
  <sheetData>
    <row r="2" spans="1:6" x14ac:dyDescent="0.3">
      <c r="A2" s="23"/>
      <c r="B2" s="23"/>
      <c r="C2" s="14"/>
    </row>
    <row r="4" spans="1:6" ht="27" customHeight="1" x14ac:dyDescent="0.3">
      <c r="A4" s="24" t="s">
        <v>104</v>
      </c>
      <c r="B4" s="24"/>
      <c r="C4" s="24"/>
      <c r="D4" s="24"/>
      <c r="E4" s="24"/>
      <c r="F4" s="24"/>
    </row>
    <row r="5" spans="1:6" ht="33.75" customHeight="1" x14ac:dyDescent="0.3">
      <c r="A5" s="24" t="s">
        <v>103</v>
      </c>
      <c r="B5" s="23"/>
      <c r="C5" s="23"/>
      <c r="D5" s="23"/>
      <c r="E5" s="23"/>
      <c r="F5" s="23"/>
    </row>
    <row r="6" spans="1:6" ht="31.5" customHeight="1" x14ac:dyDescent="0.3">
      <c r="A6" s="2"/>
      <c r="B6" s="3" t="s">
        <v>8</v>
      </c>
      <c r="C6" s="15" t="s">
        <v>9</v>
      </c>
      <c r="E6" s="6"/>
    </row>
    <row r="7" spans="1:6" ht="55.5" customHeight="1" x14ac:dyDescent="0.3">
      <c r="A7" s="9" t="s">
        <v>0</v>
      </c>
      <c r="B7" s="10" t="s">
        <v>6</v>
      </c>
      <c r="C7" s="16" t="s">
        <v>7</v>
      </c>
      <c r="D7" s="9" t="s">
        <v>1</v>
      </c>
      <c r="E7" s="11" t="s">
        <v>3</v>
      </c>
      <c r="F7" s="9" t="s">
        <v>2</v>
      </c>
    </row>
    <row r="8" spans="1:6" s="20" customFormat="1" ht="41.4" x14ac:dyDescent="0.3">
      <c r="A8" s="7" t="s">
        <v>12</v>
      </c>
      <c r="B8" s="8" t="s">
        <v>13</v>
      </c>
      <c r="C8" s="17">
        <f t="shared" ref="C8:C15" si="0">+E8</f>
        <v>648</v>
      </c>
      <c r="D8" s="12" t="s">
        <v>50</v>
      </c>
      <c r="E8" s="13">
        <v>648</v>
      </c>
      <c r="F8" s="21" t="s">
        <v>51</v>
      </c>
    </row>
    <row r="9" spans="1:6" s="20" customFormat="1" ht="27.6" x14ac:dyDescent="0.3">
      <c r="A9" s="7" t="s">
        <v>20</v>
      </c>
      <c r="B9" s="8" t="s">
        <v>21</v>
      </c>
      <c r="C9" s="17">
        <f t="shared" si="0"/>
        <v>1476</v>
      </c>
      <c r="D9" s="12" t="s">
        <v>52</v>
      </c>
      <c r="E9" s="13">
        <v>1476</v>
      </c>
      <c r="F9" s="21" t="s">
        <v>53</v>
      </c>
    </row>
    <row r="10" spans="1:6" s="20" customFormat="1" ht="27.6" x14ac:dyDescent="0.3">
      <c r="A10" s="7" t="s">
        <v>22</v>
      </c>
      <c r="B10" s="8" t="s">
        <v>23</v>
      </c>
      <c r="C10" s="17">
        <f t="shared" si="0"/>
        <v>270</v>
      </c>
      <c r="D10" s="12" t="s">
        <v>54</v>
      </c>
      <c r="E10" s="13">
        <v>270</v>
      </c>
      <c r="F10" s="21" t="s">
        <v>55</v>
      </c>
    </row>
    <row r="11" spans="1:6" s="20" customFormat="1" ht="110.4" x14ac:dyDescent="0.3">
      <c r="A11" s="7" t="s">
        <v>24</v>
      </c>
      <c r="B11" s="8" t="s">
        <v>25</v>
      </c>
      <c r="C11" s="17">
        <f t="shared" si="0"/>
        <v>3655.68</v>
      </c>
      <c r="D11" s="12" t="s">
        <v>56</v>
      </c>
      <c r="E11" s="13">
        <v>3655.68</v>
      </c>
      <c r="F11" s="21" t="s">
        <v>57</v>
      </c>
    </row>
    <row r="12" spans="1:6" s="20" customFormat="1" ht="27.6" x14ac:dyDescent="0.3">
      <c r="A12" s="7" t="s">
        <v>11</v>
      </c>
      <c r="B12" s="8" t="s">
        <v>5</v>
      </c>
      <c r="C12" s="17">
        <f t="shared" si="0"/>
        <v>2787.5</v>
      </c>
      <c r="D12" s="12" t="s">
        <v>58</v>
      </c>
      <c r="E12" s="13">
        <v>2787.5</v>
      </c>
      <c r="F12" s="21" t="s">
        <v>59</v>
      </c>
    </row>
    <row r="13" spans="1:6" s="20" customFormat="1" ht="55.2" x14ac:dyDescent="0.3">
      <c r="A13" s="7" t="s">
        <v>26</v>
      </c>
      <c r="B13" s="8" t="s">
        <v>27</v>
      </c>
      <c r="C13" s="17">
        <f t="shared" si="0"/>
        <v>17100</v>
      </c>
      <c r="D13" s="12" t="s">
        <v>60</v>
      </c>
      <c r="E13" s="13">
        <v>17100</v>
      </c>
      <c r="F13" s="21" t="s">
        <v>61</v>
      </c>
    </row>
    <row r="14" spans="1:6" s="20" customFormat="1" ht="27.6" x14ac:dyDescent="0.3">
      <c r="A14" s="7" t="s">
        <v>18</v>
      </c>
      <c r="B14" s="8" t="s">
        <v>19</v>
      </c>
      <c r="C14" s="17">
        <f t="shared" si="0"/>
        <v>732</v>
      </c>
      <c r="D14" s="12" t="s">
        <v>62</v>
      </c>
      <c r="E14" s="13">
        <v>732</v>
      </c>
      <c r="F14" s="21" t="s">
        <v>63</v>
      </c>
    </row>
    <row r="15" spans="1:6" s="20" customFormat="1" ht="96.6" x14ac:dyDescent="0.3">
      <c r="A15" s="7" t="s">
        <v>28</v>
      </c>
      <c r="B15" s="8" t="s">
        <v>29</v>
      </c>
      <c r="C15" s="17">
        <f t="shared" si="0"/>
        <v>7200</v>
      </c>
      <c r="D15" s="12" t="s">
        <v>64</v>
      </c>
      <c r="E15" s="13">
        <v>7200</v>
      </c>
      <c r="F15" s="21" t="s">
        <v>65</v>
      </c>
    </row>
    <row r="16" spans="1:6" s="20" customFormat="1" ht="41.4" x14ac:dyDescent="0.3">
      <c r="A16" s="29" t="s">
        <v>30</v>
      </c>
      <c r="B16" s="27" t="s">
        <v>31</v>
      </c>
      <c r="C16" s="25">
        <f>+E16+E17</f>
        <v>2460</v>
      </c>
      <c r="D16" s="12" t="s">
        <v>66</v>
      </c>
      <c r="E16" s="13">
        <v>1690</v>
      </c>
      <c r="F16" s="21" t="s">
        <v>67</v>
      </c>
    </row>
    <row r="17" spans="1:6" s="20" customFormat="1" ht="41.4" x14ac:dyDescent="0.3">
      <c r="A17" s="30"/>
      <c r="B17" s="28"/>
      <c r="C17" s="26"/>
      <c r="D17" s="12" t="s">
        <v>68</v>
      </c>
      <c r="E17" s="13">
        <v>770</v>
      </c>
      <c r="F17" s="21" t="s">
        <v>69</v>
      </c>
    </row>
    <row r="18" spans="1:6" s="20" customFormat="1" ht="55.2" x14ac:dyDescent="0.3">
      <c r="A18" s="7" t="s">
        <v>32</v>
      </c>
      <c r="B18" s="8" t="s">
        <v>33</v>
      </c>
      <c r="C18" s="17">
        <f>+E18</f>
        <v>305</v>
      </c>
      <c r="D18" s="12" t="s">
        <v>70</v>
      </c>
      <c r="E18" s="13">
        <v>305</v>
      </c>
      <c r="F18" s="21" t="s">
        <v>71</v>
      </c>
    </row>
    <row r="19" spans="1:6" s="20" customFormat="1" ht="82.8" x14ac:dyDescent="0.3">
      <c r="A19" s="7" t="s">
        <v>34</v>
      </c>
      <c r="B19" s="8" t="s">
        <v>35</v>
      </c>
      <c r="C19" s="17">
        <f>+E19</f>
        <v>68.97</v>
      </c>
      <c r="D19" s="12" t="s">
        <v>72</v>
      </c>
      <c r="E19" s="13">
        <v>68.97</v>
      </c>
      <c r="F19" s="21" t="s">
        <v>73</v>
      </c>
    </row>
    <row r="20" spans="1:6" s="20" customFormat="1" ht="27.6" x14ac:dyDescent="0.3">
      <c r="A20" s="29" t="s">
        <v>36</v>
      </c>
      <c r="B20" s="27" t="s">
        <v>37</v>
      </c>
      <c r="C20" s="25">
        <f>+E20+E21+E22+E23</f>
        <v>867</v>
      </c>
      <c r="D20" s="12" t="s">
        <v>74</v>
      </c>
      <c r="E20" s="13">
        <v>84</v>
      </c>
      <c r="F20" s="21" t="s">
        <v>55</v>
      </c>
    </row>
    <row r="21" spans="1:6" s="20" customFormat="1" ht="82.8" x14ac:dyDescent="0.3">
      <c r="A21" s="33"/>
      <c r="B21" s="32"/>
      <c r="C21" s="31"/>
      <c r="D21" s="12" t="s">
        <v>75</v>
      </c>
      <c r="E21" s="13">
        <v>98</v>
      </c>
      <c r="F21" s="21" t="s">
        <v>73</v>
      </c>
    </row>
    <row r="22" spans="1:6" s="20" customFormat="1" ht="69" x14ac:dyDescent="0.3">
      <c r="A22" s="33"/>
      <c r="B22" s="32"/>
      <c r="C22" s="31"/>
      <c r="D22" s="12" t="s">
        <v>76</v>
      </c>
      <c r="E22" s="13">
        <v>500</v>
      </c>
      <c r="F22" s="21" t="s">
        <v>77</v>
      </c>
    </row>
    <row r="23" spans="1:6" s="20" customFormat="1" ht="55.2" x14ac:dyDescent="0.3">
      <c r="A23" s="30"/>
      <c r="B23" s="28"/>
      <c r="C23" s="26"/>
      <c r="D23" s="12" t="s">
        <v>78</v>
      </c>
      <c r="E23" s="13">
        <v>185</v>
      </c>
      <c r="F23" s="21" t="s">
        <v>79</v>
      </c>
    </row>
    <row r="24" spans="1:6" s="20" customFormat="1" ht="55.2" x14ac:dyDescent="0.3">
      <c r="A24" s="7" t="s">
        <v>38</v>
      </c>
      <c r="B24" s="8" t="s">
        <v>39</v>
      </c>
      <c r="C24" s="17">
        <f>+E24</f>
        <v>200</v>
      </c>
      <c r="D24" s="12" t="s">
        <v>80</v>
      </c>
      <c r="E24" s="13">
        <v>200</v>
      </c>
      <c r="F24" s="21" t="s">
        <v>81</v>
      </c>
    </row>
    <row r="25" spans="1:6" s="20" customFormat="1" ht="41.4" x14ac:dyDescent="0.3">
      <c r="A25" s="7" t="s">
        <v>14</v>
      </c>
      <c r="B25" s="8" t="s">
        <v>15</v>
      </c>
      <c r="C25" s="17">
        <f>+E25</f>
        <v>604</v>
      </c>
      <c r="D25" s="12" t="s">
        <v>82</v>
      </c>
      <c r="E25" s="13">
        <v>604</v>
      </c>
      <c r="F25" s="21" t="s">
        <v>83</v>
      </c>
    </row>
    <row r="26" spans="1:6" s="20" customFormat="1" ht="30" customHeight="1" x14ac:dyDescent="0.3">
      <c r="A26" s="29" t="s">
        <v>40</v>
      </c>
      <c r="B26" s="27" t="s">
        <v>41</v>
      </c>
      <c r="C26" s="25">
        <f>+E26+E27+E28</f>
        <v>16952</v>
      </c>
      <c r="D26" s="12" t="s">
        <v>84</v>
      </c>
      <c r="E26" s="13">
        <v>13388</v>
      </c>
      <c r="F26" s="21" t="s">
        <v>85</v>
      </c>
    </row>
    <row r="27" spans="1:6" s="20" customFormat="1" ht="27.6" x14ac:dyDescent="0.3">
      <c r="A27" s="33"/>
      <c r="B27" s="32"/>
      <c r="C27" s="31"/>
      <c r="D27" s="12" t="s">
        <v>86</v>
      </c>
      <c r="E27" s="13">
        <v>1765</v>
      </c>
      <c r="F27" s="21" t="s">
        <v>87</v>
      </c>
    </row>
    <row r="28" spans="1:6" s="20" customFormat="1" ht="41.4" x14ac:dyDescent="0.3">
      <c r="A28" s="30"/>
      <c r="B28" s="28"/>
      <c r="C28" s="26"/>
      <c r="D28" s="12" t="s">
        <v>88</v>
      </c>
      <c r="E28" s="13">
        <v>1799</v>
      </c>
      <c r="F28" s="21" t="s">
        <v>89</v>
      </c>
    </row>
    <row r="29" spans="1:6" s="20" customFormat="1" ht="55.2" x14ac:dyDescent="0.3">
      <c r="A29" s="7" t="s">
        <v>42</v>
      </c>
      <c r="B29" s="8" t="s">
        <v>43</v>
      </c>
      <c r="C29" s="17">
        <f t="shared" ref="C29:C34" si="1">+E29</f>
        <v>5200</v>
      </c>
      <c r="D29" s="12" t="s">
        <v>90</v>
      </c>
      <c r="E29" s="13">
        <v>5200</v>
      </c>
      <c r="F29" s="21" t="s">
        <v>91</v>
      </c>
    </row>
    <row r="30" spans="1:6" s="20" customFormat="1" ht="55.2" x14ac:dyDescent="0.3">
      <c r="A30" s="7" t="s">
        <v>44</v>
      </c>
      <c r="B30" s="8" t="s">
        <v>45</v>
      </c>
      <c r="C30" s="17">
        <f t="shared" si="1"/>
        <v>2085</v>
      </c>
      <c r="D30" s="12" t="s">
        <v>92</v>
      </c>
      <c r="E30" s="13">
        <v>2085</v>
      </c>
      <c r="F30" s="21" t="s">
        <v>93</v>
      </c>
    </row>
    <row r="31" spans="1:6" s="20" customFormat="1" ht="55.2" x14ac:dyDescent="0.3">
      <c r="A31" s="7" t="s">
        <v>46</v>
      </c>
      <c r="B31" s="8" t="s">
        <v>47</v>
      </c>
      <c r="C31" s="17">
        <f t="shared" si="1"/>
        <v>595</v>
      </c>
      <c r="D31" s="12" t="s">
        <v>94</v>
      </c>
      <c r="E31" s="13">
        <v>595</v>
      </c>
      <c r="F31" s="21" t="s">
        <v>95</v>
      </c>
    </row>
    <row r="32" spans="1:6" s="20" customFormat="1" ht="55.2" x14ac:dyDescent="0.3">
      <c r="A32" s="7" t="s">
        <v>48</v>
      </c>
      <c r="B32" s="8" t="s">
        <v>49</v>
      </c>
      <c r="C32" s="17">
        <f t="shared" si="1"/>
        <v>51</v>
      </c>
      <c r="D32" s="12" t="s">
        <v>96</v>
      </c>
      <c r="E32" s="13">
        <v>51</v>
      </c>
      <c r="F32" s="21" t="s">
        <v>97</v>
      </c>
    </row>
    <row r="33" spans="1:6" s="20" customFormat="1" ht="27.6" x14ac:dyDescent="0.3">
      <c r="A33" s="7" t="s">
        <v>16</v>
      </c>
      <c r="B33" s="8" t="s">
        <v>17</v>
      </c>
      <c r="C33" s="17">
        <f t="shared" si="1"/>
        <v>3120</v>
      </c>
      <c r="D33" s="12" t="s">
        <v>98</v>
      </c>
      <c r="E33" s="13">
        <v>3120</v>
      </c>
      <c r="F33" s="21" t="s">
        <v>99</v>
      </c>
    </row>
    <row r="34" spans="1:6" s="20" customFormat="1" ht="69" x14ac:dyDescent="0.3">
      <c r="A34" s="7" t="s">
        <v>10</v>
      </c>
      <c r="B34" s="8" t="s">
        <v>4</v>
      </c>
      <c r="C34" s="17">
        <f t="shared" si="1"/>
        <v>915</v>
      </c>
      <c r="D34" s="12" t="s">
        <v>100</v>
      </c>
      <c r="E34" s="13">
        <v>915</v>
      </c>
      <c r="F34" s="21" t="s">
        <v>101</v>
      </c>
    </row>
    <row r="35" spans="1:6" ht="21.6" thickBot="1" x14ac:dyDescent="0.35">
      <c r="A35" s="22" t="s">
        <v>102</v>
      </c>
      <c r="B35" s="22"/>
      <c r="C35" s="18">
        <f>SUM(C8:C34)</f>
        <v>67292.149999999994</v>
      </c>
    </row>
    <row r="36" spans="1:6" ht="16.2" thickTop="1" x14ac:dyDescent="0.3"/>
  </sheetData>
  <mergeCells count="13">
    <mergeCell ref="A35:B35"/>
    <mergeCell ref="A2:B2"/>
    <mergeCell ref="A5:F5"/>
    <mergeCell ref="A4:F4"/>
    <mergeCell ref="C16:C17"/>
    <mergeCell ref="B16:B17"/>
    <mergeCell ref="A16:A17"/>
    <mergeCell ref="C20:C23"/>
    <mergeCell ref="B20:B23"/>
    <mergeCell ref="A20:A23"/>
    <mergeCell ref="C26:C28"/>
    <mergeCell ref="B26:B28"/>
    <mergeCell ref="A26:A28"/>
  </mergeCells>
  <pageMargins left="0.23622047244094491" right="0.23622047244094491" top="0.74803149606299213" bottom="0.59055118110236227" header="0.31496062992125984" footer="0.31496062992125984"/>
  <pageSetup paperSize="5" scale="84" orientation="landscape" r:id="rId1"/>
  <headerFooter>
    <oddFooter>&amp;RPágina &amp;P/&amp;N</oddFooter>
  </headerFooter>
  <rowBreaks count="2" manualBreakCount="2">
    <brk id="15" max="16383" man="1"/>
    <brk id="25"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177FA65CEFAE43994BA6B0A3863551" ma:contentTypeVersion="10" ma:contentTypeDescription="Create a new document." ma:contentTypeScope="" ma:versionID="eceb05709ff73ed6752438e4c1602102">
  <xsd:schema xmlns:xsd="http://www.w3.org/2001/XMLSchema" xmlns:xs="http://www.w3.org/2001/XMLSchema" xmlns:p="http://schemas.microsoft.com/office/2006/metadata/properties" xmlns:ns3="650a91b6-b3bb-41af-afaf-1872ec98f8c3" targetNamespace="http://schemas.microsoft.com/office/2006/metadata/properties" ma:root="true" ma:fieldsID="58874eaf3e368b8c2230d693783f0505" ns3:_="">
    <xsd:import namespace="650a91b6-b3bb-41af-afaf-1872ec98f8c3"/>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SystemTags"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a91b6-b3bb-41af-afaf-1872ec98f8c3"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Location" ma:index="17"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55E0C3F-B608-4DAF-9C32-FDBEE744485C}">
  <ds:schemaRefs>
    <ds:schemaRef ds:uri="650a91b6-b3bb-41af-afaf-1872ec98f8c3"/>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DF856E55-0B51-4EC0-9907-5358D629FDFD}">
  <ds:schemaRefs>
    <ds:schemaRef ds:uri="http://schemas.microsoft.com/sharepoint/v3/contenttype/forms"/>
  </ds:schemaRefs>
</ds:datastoreItem>
</file>

<file path=customXml/itemProps3.xml><?xml version="1.0" encoding="utf-8"?>
<ds:datastoreItem xmlns:ds="http://schemas.openxmlformats.org/officeDocument/2006/customXml" ds:itemID="{02088267-0215-4EDD-84F7-C0BDC76CA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a91b6-b3bb-41af-afaf-1872ec98f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Hoja2</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cp:lastPrinted>2026-03-04T16:20:37Z</cp:lastPrinted>
  <dcterms:created xsi:type="dcterms:W3CDTF">2025-02-03T16:25:53Z</dcterms:created>
  <dcterms:modified xsi:type="dcterms:W3CDTF">2026-03-06T18:29:24Z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0x010100A9177FA65CEFAE43994BA6B0A3863551</vt:lpwstr>
  </property>
</Properties>
</file>